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0" windowWidth="19320" windowHeight="15465" activeTab="0"/>
  </bookViews>
  <sheets>
    <sheet name="Slot Assgn." sheetId="1" r:id="rId1"/>
    <sheet name="Rack Designations" sheetId="2" r:id="rId2"/>
  </sheets>
  <definedNames/>
  <calcPr fullCalcOnLoad="1"/>
</workbook>
</file>

<file path=xl/sharedStrings.xml><?xml version="1.0" encoding="utf-8"?>
<sst xmlns="http://schemas.openxmlformats.org/spreadsheetml/2006/main" count="253" uniqueCount="166">
  <si>
    <t>Peripheral Crate and Slot Assignments per Chamber</t>
  </si>
  <si>
    <t>Peripheral Crate</t>
  </si>
  <si>
    <t>Trigger Sector</t>
  </si>
  <si>
    <t>Chamber Type and Chamber Number</t>
  </si>
  <si>
    <t>ME(+,-)(2,3,4)/1</t>
  </si>
  <si>
    <t>ME(+,-)(2,3,4)/2</t>
  </si>
  <si>
    <t>VME(+,-)(2,3,4)/</t>
  </si>
  <si>
    <t>Crate Slot Numbers</t>
  </si>
  <si>
    <t>TMB</t>
  </si>
  <si>
    <t>DMB</t>
  </si>
  <si>
    <t>VME(+,-)(1)/</t>
  </si>
  <si>
    <t>ME(+,-)(1)/1</t>
  </si>
  <si>
    <t>ME(+,-)(1)/2</t>
  </si>
  <si>
    <t>ME(+,-)(1)/3</t>
  </si>
  <si>
    <t>Peripheral Crate - to - Chamber</t>
  </si>
  <si>
    <t>Correspondence</t>
  </si>
  <si>
    <t>and Slot Assignments</t>
  </si>
  <si>
    <t>Compiled by Ben Bylsma (8 pages)</t>
  </si>
  <si>
    <t>Crate #</t>
  </si>
  <si>
    <t>Top</t>
  </si>
  <si>
    <t>Bottom</t>
  </si>
  <si>
    <t>Position in Rack</t>
  </si>
  <si>
    <t>X5U41/2</t>
  </si>
  <si>
    <t>X5R41/2</t>
  </si>
  <si>
    <t>X3A41/2</t>
  </si>
  <si>
    <t>X1U41/2</t>
  </si>
  <si>
    <t>X5U41/1</t>
  </si>
  <si>
    <t>X5R41/1</t>
  </si>
  <si>
    <t>X3A41/1</t>
  </si>
  <si>
    <t>X1U41/1</t>
  </si>
  <si>
    <t>X5E41/2</t>
  </si>
  <si>
    <t>X5L41/2</t>
  </si>
  <si>
    <t>X1E41/2</t>
  </si>
  <si>
    <t>X3V41/2</t>
  </si>
  <si>
    <t>X5E41/1</t>
  </si>
  <si>
    <t>X5L41/1</t>
  </si>
  <si>
    <t>X1E41/1</t>
  </si>
  <si>
    <t>X3V41/1</t>
  </si>
  <si>
    <t>X5E31/1</t>
  </si>
  <si>
    <t>X5E31/2</t>
  </si>
  <si>
    <t>X5L31/1</t>
  </si>
  <si>
    <t>X5L31/2</t>
  </si>
  <si>
    <t>X3S31/1</t>
  </si>
  <si>
    <t>X3S31/2</t>
  </si>
  <si>
    <t>X1L31/1</t>
  </si>
  <si>
    <t>X1L31/2</t>
  </si>
  <si>
    <t>X1E31/1</t>
  </si>
  <si>
    <t>X1E31/2</t>
  </si>
  <si>
    <t>X3V31/1</t>
  </si>
  <si>
    <t>X3V31/2</t>
  </si>
  <si>
    <t>VME+2/1</t>
  </si>
  <si>
    <t>VME+2/2</t>
  </si>
  <si>
    <t>VME+2/3</t>
  </si>
  <si>
    <t>VME+2/4</t>
  </si>
  <si>
    <t>VME+2/5</t>
  </si>
  <si>
    <t>VME+2/6</t>
  </si>
  <si>
    <t>VME+3/1</t>
  </si>
  <si>
    <t>VME+3/2</t>
  </si>
  <si>
    <t>VME+3/3</t>
  </si>
  <si>
    <t>VME+3/4</t>
  </si>
  <si>
    <t>VME+3/5</t>
  </si>
  <si>
    <t>VME+3/6</t>
  </si>
  <si>
    <t>VME-2/1</t>
  </si>
  <si>
    <t>VME-2/2</t>
  </si>
  <si>
    <t>VME-2/3</t>
  </si>
  <si>
    <t>VME-2/4</t>
  </si>
  <si>
    <t>VME-2/5</t>
  </si>
  <si>
    <t>VME-2/6</t>
  </si>
  <si>
    <t>VME-3/1</t>
  </si>
  <si>
    <t>VME-3/2</t>
  </si>
  <si>
    <t>VME-3/3</t>
  </si>
  <si>
    <t>VME-3/4</t>
  </si>
  <si>
    <t>VME-3/5</t>
  </si>
  <si>
    <t>VME-3/6</t>
  </si>
  <si>
    <t>Trig. Sect.</t>
  </si>
  <si>
    <t>top</t>
  </si>
  <si>
    <t>bottom</t>
  </si>
  <si>
    <t>VME+1/2</t>
  </si>
  <si>
    <t>VME+1/3</t>
  </si>
  <si>
    <t>VME+1/4</t>
  </si>
  <si>
    <t>VME+1/5</t>
  </si>
  <si>
    <t>VME+1/6</t>
  </si>
  <si>
    <t>VME+1/7</t>
  </si>
  <si>
    <t>VME+1/8</t>
  </si>
  <si>
    <t>VME+1/9</t>
  </si>
  <si>
    <t>VME+1/10</t>
  </si>
  <si>
    <t>VME+1/11</t>
  </si>
  <si>
    <t>VME+1/12</t>
  </si>
  <si>
    <t>VME+1/1</t>
  </si>
  <si>
    <t>VME-1/2</t>
  </si>
  <si>
    <t>VME-1/3</t>
  </si>
  <si>
    <t>VME-1/4</t>
  </si>
  <si>
    <t>VME-1/5</t>
  </si>
  <si>
    <t>VME-1/6</t>
  </si>
  <si>
    <t>VME-1/7</t>
  </si>
  <si>
    <t>VME-1/8</t>
  </si>
  <si>
    <t>VME-1/9</t>
  </si>
  <si>
    <t>VME-1/10</t>
  </si>
  <si>
    <t>VME-1/11</t>
  </si>
  <si>
    <t>VME-1/12</t>
  </si>
  <si>
    <t>VME-1/1</t>
  </si>
  <si>
    <t>Rack (+,-)</t>
  </si>
  <si>
    <t>(top,bot,bot)</t>
  </si>
  <si>
    <t>Pos. in Rack</t>
  </si>
  <si>
    <t>(bot,top,top)</t>
  </si>
  <si>
    <t>/1 = Bottom</t>
  </si>
  <si>
    <t>/2 = Top</t>
  </si>
  <si>
    <t>VME(+,-)(2,3,4)/1</t>
  </si>
  <si>
    <t>VME(+,-)(2,3,4)/2</t>
  </si>
  <si>
    <t>VME(+,-)(2,3,4)/3</t>
  </si>
  <si>
    <t>VME(+,-)(2,3,4)/4</t>
  </si>
  <si>
    <t>VME(+,-)(2,3,4)/5</t>
  </si>
  <si>
    <t>VME(+,-)(2,3,4)/6</t>
  </si>
  <si>
    <t>X3(J,V)31</t>
  </si>
  <si>
    <t>X5(U,E)31</t>
  </si>
  <si>
    <t>X1(U,E)31</t>
  </si>
  <si>
    <t>X5(R,L)31</t>
  </si>
  <si>
    <t>X1(R,L)31</t>
  </si>
  <si>
    <t>X3(A,S)31</t>
  </si>
  <si>
    <t>VME+4/1</t>
  </si>
  <si>
    <t>VME+4/2</t>
  </si>
  <si>
    <t>VME+4/3</t>
  </si>
  <si>
    <t>VME+4/4</t>
  </si>
  <si>
    <t>VME+4/5</t>
  </si>
  <si>
    <t>VME+4/6</t>
  </si>
  <si>
    <t>VME-4/1</t>
  </si>
  <si>
    <t>VME-4/2</t>
  </si>
  <si>
    <t>VME-4/3</t>
  </si>
  <si>
    <t>VME-4/4</t>
  </si>
  <si>
    <t>VME-4/5</t>
  </si>
  <si>
    <t>VME-4/6</t>
  </si>
  <si>
    <t>X5U31/1</t>
  </si>
  <si>
    <t>X5U31/2</t>
  </si>
  <si>
    <t>X5R31/2</t>
  </si>
  <si>
    <t>X5R31/1</t>
  </si>
  <si>
    <t>X3A31/2</t>
  </si>
  <si>
    <t>X3A31/1</t>
  </si>
  <si>
    <t>X1R31/2</t>
  </si>
  <si>
    <t>X1R31/1</t>
  </si>
  <si>
    <t>X1U31/1</t>
  </si>
  <si>
    <t>X1U31/2</t>
  </si>
  <si>
    <t>X3J31/1</t>
  </si>
  <si>
    <t>X3J31/2</t>
  </si>
  <si>
    <t>X1R41/1</t>
  </si>
  <si>
    <t>X3J41/1</t>
  </si>
  <si>
    <t>X1R41/2</t>
  </si>
  <si>
    <t>X3J41/2</t>
  </si>
  <si>
    <t>X3S41/1</t>
  </si>
  <si>
    <t>X1L41/1</t>
  </si>
  <si>
    <t>X3S41/2</t>
  </si>
  <si>
    <t>X1L41/2</t>
  </si>
  <si>
    <t>Rack Position for VME Crates</t>
  </si>
  <si>
    <t>Station (2,3,4) Pos. in Rack</t>
  </si>
  <si>
    <t>Rack (+,-)(2,3,4)</t>
  </si>
  <si>
    <t>X5(U,E)(41,41,51)</t>
  </si>
  <si>
    <t>X5(R,L)(41,41,51)</t>
  </si>
  <si>
    <t>X3(A,S)(41,41,51)</t>
  </si>
  <si>
    <t>X1(R,L)(41,41,51)</t>
  </si>
  <si>
    <t>X1(U,E)(41,41,51)</t>
  </si>
  <si>
    <t>X3(J,V)(41,41,51)</t>
  </si>
  <si>
    <t>(top,bot,top)</t>
  </si>
  <si>
    <t>(bot,top,bot)</t>
  </si>
  <si>
    <t>(+)  X3A(41,41,51)</t>
  </si>
  <si>
    <t>(-)  X3S(41,41,51)</t>
  </si>
  <si>
    <t>(+)  X3J(41,41,51)</t>
  </si>
  <si>
    <t>(-)  X3V(41,41,51)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</si>
</sst>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"/>
      <family val="0"/>
    </font>
    <font>
      <sz val="16"/>
      <name val="Arial"/>
      <family val="2"/>
    </font>
    <font>
      <sz val="1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22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0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62"/>
  <sheetViews>
    <sheetView tabSelected="1" workbookViewId="0" topLeftCell="A1">
      <selection activeCell="A6" sqref="A6:N6"/>
    </sheetView>
  </sheetViews>
  <sheetFormatPr defaultColWidth="8.88671875" defaultRowHeight="15"/>
  <cols>
    <col min="1" max="1" width="13.88671875" style="0" customWidth="1"/>
    <col min="2" max="2" width="5.88671875" style="0" customWidth="1"/>
    <col min="3" max="3" width="4.5546875" style="0" customWidth="1"/>
    <col min="4" max="4" width="15.5546875" style="0" customWidth="1"/>
    <col min="5" max="5" width="12.10546875" style="0" customWidth="1"/>
    <col min="6" max="14" width="4.77734375" style="0" customWidth="1"/>
  </cols>
  <sheetData>
    <row r="1" spans="1:14" ht="27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7">
      <c r="A2" s="77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7">
      <c r="A3" s="77" t="s">
        <v>16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5" spans="1:14" s="13" customFormat="1" ht="18">
      <c r="A5" s="78" t="s">
        <v>17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13" customFormat="1" ht="18">
      <c r="A6" s="79">
        <v>38943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ht="15.75" thickBot="1"/>
    <row r="8" spans="1:15" ht="24" thickBot="1">
      <c r="A8" s="80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  <c r="O8" s="11"/>
    </row>
    <row r="9" spans="1:14" ht="29.25" customHeight="1" thickBot="1">
      <c r="A9" s="91" t="s">
        <v>1</v>
      </c>
      <c r="B9" s="92"/>
      <c r="C9" s="92"/>
      <c r="D9" s="92"/>
      <c r="E9" s="93"/>
      <c r="F9" s="87" t="s">
        <v>3</v>
      </c>
      <c r="G9" s="88"/>
      <c r="H9" s="88"/>
      <c r="I9" s="88"/>
      <c r="J9" s="88"/>
      <c r="K9" s="88"/>
      <c r="L9" s="88"/>
      <c r="M9" s="88"/>
      <c r="N9" s="89"/>
    </row>
    <row r="10" spans="1:14" ht="48" customHeight="1" thickBot="1">
      <c r="A10" s="12"/>
      <c r="B10" s="25" t="s">
        <v>18</v>
      </c>
      <c r="C10" s="26" t="s">
        <v>2</v>
      </c>
      <c r="D10" s="52" t="s">
        <v>101</v>
      </c>
      <c r="E10" s="27" t="s">
        <v>21</v>
      </c>
      <c r="F10" s="90" t="s">
        <v>11</v>
      </c>
      <c r="G10" s="90"/>
      <c r="H10" s="90"/>
      <c r="I10" s="90" t="s">
        <v>12</v>
      </c>
      <c r="J10" s="90"/>
      <c r="K10" s="90"/>
      <c r="L10" s="90" t="s">
        <v>13</v>
      </c>
      <c r="M10" s="90"/>
      <c r="N10" s="90"/>
    </row>
    <row r="11" spans="1:14" ht="17.25" customHeight="1" thickBot="1">
      <c r="A11" s="68" t="s">
        <v>10</v>
      </c>
      <c r="B11" s="16">
        <v>1</v>
      </c>
      <c r="C11" s="17">
        <v>6</v>
      </c>
      <c r="D11" s="45" t="s">
        <v>113</v>
      </c>
      <c r="E11" s="21" t="s">
        <v>19</v>
      </c>
      <c r="F11" s="2">
        <f>MOD(3*($B11-1)+35,36)+1</f>
        <v>36</v>
      </c>
      <c r="G11" s="3">
        <f>MOD(3*($B11-1)+36,36)+1</f>
        <v>1</v>
      </c>
      <c r="H11" s="4">
        <f>MOD(3*($B11-1)+37,36)+1</f>
        <v>2</v>
      </c>
      <c r="I11" s="2">
        <f>MOD(3*($B11-1)+35,36)+1</f>
        <v>36</v>
      </c>
      <c r="J11" s="3">
        <f>MOD(3*($B11-1)+36,36)+1</f>
        <v>1</v>
      </c>
      <c r="K11" s="4">
        <f>MOD(3*($B11-1)+37,36)+1</f>
        <v>2</v>
      </c>
      <c r="L11" s="2">
        <f>MOD(3*($B11-1)+35,36)+1</f>
        <v>36</v>
      </c>
      <c r="M11" s="3">
        <f>MOD(3*($B11-1)+36,36)+1</f>
        <v>1</v>
      </c>
      <c r="N11" s="4">
        <f>MOD(3*($B11-1)+37,36)+1</f>
        <v>2</v>
      </c>
    </row>
    <row r="12" spans="1:14" ht="17.25" customHeight="1" thickBot="1">
      <c r="A12" s="68"/>
      <c r="B12" s="22">
        <v>2</v>
      </c>
      <c r="C12" s="67">
        <v>1</v>
      </c>
      <c r="D12" s="37" t="s">
        <v>114</v>
      </c>
      <c r="E12" s="23" t="s">
        <v>20</v>
      </c>
      <c r="F12" s="5">
        <f aca="true" t="shared" si="0" ref="F12:F22">MOD(3*($B12-1)+35,36)+1</f>
        <v>3</v>
      </c>
      <c r="G12" s="6">
        <f aca="true" t="shared" si="1" ref="G12:G22">MOD(3*($B12-1)+36,36)+1</f>
        <v>4</v>
      </c>
      <c r="H12" s="7">
        <f aca="true" t="shared" si="2" ref="H12:H22">MOD(3*($B12-1)+37,36)+1</f>
        <v>5</v>
      </c>
      <c r="I12" s="5">
        <f aca="true" t="shared" si="3" ref="I12:I22">MOD(3*($B12-1)+35,36)+1</f>
        <v>3</v>
      </c>
      <c r="J12" s="6">
        <f aca="true" t="shared" si="4" ref="J12:J22">MOD(3*($B12-1)+36,36)+1</f>
        <v>4</v>
      </c>
      <c r="K12" s="7">
        <f aca="true" t="shared" si="5" ref="K12:K22">MOD(3*($B12-1)+37,36)+1</f>
        <v>5</v>
      </c>
      <c r="L12" s="5">
        <f aca="true" t="shared" si="6" ref="L12:L22">MOD(3*($B12-1)+35,36)+1</f>
        <v>3</v>
      </c>
      <c r="M12" s="6">
        <f aca="true" t="shared" si="7" ref="M12:M22">MOD(3*($B12-1)+36,36)+1</f>
        <v>4</v>
      </c>
      <c r="N12" s="7">
        <f aca="true" t="shared" si="8" ref="N12:N22">MOD(3*($B12-1)+37,36)+1</f>
        <v>5</v>
      </c>
    </row>
    <row r="13" spans="1:14" ht="17.25" customHeight="1" thickBot="1">
      <c r="A13" s="68"/>
      <c r="B13" s="22">
        <v>3</v>
      </c>
      <c r="C13" s="67"/>
      <c r="D13" s="37" t="s">
        <v>114</v>
      </c>
      <c r="E13" s="23" t="s">
        <v>19</v>
      </c>
      <c r="F13" s="5">
        <f t="shared" si="0"/>
        <v>6</v>
      </c>
      <c r="G13" s="6">
        <f t="shared" si="1"/>
        <v>7</v>
      </c>
      <c r="H13" s="7">
        <f t="shared" si="2"/>
        <v>8</v>
      </c>
      <c r="I13" s="5">
        <f t="shared" si="3"/>
        <v>6</v>
      </c>
      <c r="J13" s="6">
        <f t="shared" si="4"/>
        <v>7</v>
      </c>
      <c r="K13" s="7">
        <f t="shared" si="5"/>
        <v>8</v>
      </c>
      <c r="L13" s="5">
        <f t="shared" si="6"/>
        <v>6</v>
      </c>
      <c r="M13" s="6">
        <f t="shared" si="7"/>
        <v>7</v>
      </c>
      <c r="N13" s="7">
        <f t="shared" si="8"/>
        <v>8</v>
      </c>
    </row>
    <row r="14" spans="1:14" ht="17.25" customHeight="1" thickBot="1">
      <c r="A14" s="68"/>
      <c r="B14" s="22">
        <v>4</v>
      </c>
      <c r="C14" s="67">
        <v>2</v>
      </c>
      <c r="D14" s="37" t="s">
        <v>116</v>
      </c>
      <c r="E14" s="23" t="s">
        <v>19</v>
      </c>
      <c r="F14" s="5">
        <f t="shared" si="0"/>
        <v>9</v>
      </c>
      <c r="G14" s="6">
        <f t="shared" si="1"/>
        <v>10</v>
      </c>
      <c r="H14" s="7">
        <f t="shared" si="2"/>
        <v>11</v>
      </c>
      <c r="I14" s="5">
        <f t="shared" si="3"/>
        <v>9</v>
      </c>
      <c r="J14" s="6">
        <f t="shared" si="4"/>
        <v>10</v>
      </c>
      <c r="K14" s="7">
        <f t="shared" si="5"/>
        <v>11</v>
      </c>
      <c r="L14" s="5">
        <f t="shared" si="6"/>
        <v>9</v>
      </c>
      <c r="M14" s="6">
        <f t="shared" si="7"/>
        <v>10</v>
      </c>
      <c r="N14" s="7">
        <f t="shared" si="8"/>
        <v>11</v>
      </c>
    </row>
    <row r="15" spans="1:14" ht="17.25" customHeight="1" thickBot="1">
      <c r="A15" s="68"/>
      <c r="B15" s="22">
        <v>5</v>
      </c>
      <c r="C15" s="67"/>
      <c r="D15" s="37" t="s">
        <v>116</v>
      </c>
      <c r="E15" s="23" t="s">
        <v>20</v>
      </c>
      <c r="F15" s="5">
        <f t="shared" si="0"/>
        <v>12</v>
      </c>
      <c r="G15" s="6">
        <f t="shared" si="1"/>
        <v>13</v>
      </c>
      <c r="H15" s="7">
        <f t="shared" si="2"/>
        <v>14</v>
      </c>
      <c r="I15" s="5">
        <f t="shared" si="3"/>
        <v>12</v>
      </c>
      <c r="J15" s="6">
        <f t="shared" si="4"/>
        <v>13</v>
      </c>
      <c r="K15" s="7">
        <f t="shared" si="5"/>
        <v>14</v>
      </c>
      <c r="L15" s="5">
        <f t="shared" si="6"/>
        <v>12</v>
      </c>
      <c r="M15" s="6">
        <f t="shared" si="7"/>
        <v>13</v>
      </c>
      <c r="N15" s="7">
        <f t="shared" si="8"/>
        <v>14</v>
      </c>
    </row>
    <row r="16" spans="1:14" ht="17.25" customHeight="1" thickBot="1">
      <c r="A16" s="68"/>
      <c r="B16" s="22">
        <v>6</v>
      </c>
      <c r="C16" s="67">
        <v>3</v>
      </c>
      <c r="D16" s="37" t="s">
        <v>118</v>
      </c>
      <c r="E16" s="23" t="s">
        <v>19</v>
      </c>
      <c r="F16" s="5">
        <f t="shared" si="0"/>
        <v>15</v>
      </c>
      <c r="G16" s="6">
        <f t="shared" si="1"/>
        <v>16</v>
      </c>
      <c r="H16" s="7">
        <f t="shared" si="2"/>
        <v>17</v>
      </c>
      <c r="I16" s="5">
        <f t="shared" si="3"/>
        <v>15</v>
      </c>
      <c r="J16" s="6">
        <f t="shared" si="4"/>
        <v>16</v>
      </c>
      <c r="K16" s="7">
        <f t="shared" si="5"/>
        <v>17</v>
      </c>
      <c r="L16" s="5">
        <f t="shared" si="6"/>
        <v>15</v>
      </c>
      <c r="M16" s="6">
        <f t="shared" si="7"/>
        <v>16</v>
      </c>
      <c r="N16" s="7">
        <f t="shared" si="8"/>
        <v>17</v>
      </c>
    </row>
    <row r="17" spans="1:14" ht="17.25" customHeight="1" thickBot="1">
      <c r="A17" s="68"/>
      <c r="B17" s="22">
        <v>7</v>
      </c>
      <c r="C17" s="67"/>
      <c r="D17" s="37" t="s">
        <v>118</v>
      </c>
      <c r="E17" s="23" t="s">
        <v>20</v>
      </c>
      <c r="F17" s="5">
        <f t="shared" si="0"/>
        <v>18</v>
      </c>
      <c r="G17" s="6">
        <f t="shared" si="1"/>
        <v>19</v>
      </c>
      <c r="H17" s="7">
        <f t="shared" si="2"/>
        <v>20</v>
      </c>
      <c r="I17" s="5">
        <f t="shared" si="3"/>
        <v>18</v>
      </c>
      <c r="J17" s="6">
        <f t="shared" si="4"/>
        <v>19</v>
      </c>
      <c r="K17" s="7">
        <f t="shared" si="5"/>
        <v>20</v>
      </c>
      <c r="L17" s="5">
        <f t="shared" si="6"/>
        <v>18</v>
      </c>
      <c r="M17" s="6">
        <f t="shared" si="7"/>
        <v>19</v>
      </c>
      <c r="N17" s="7">
        <f t="shared" si="8"/>
        <v>20</v>
      </c>
    </row>
    <row r="18" spans="1:14" ht="17.25" customHeight="1" thickBot="1">
      <c r="A18" s="68"/>
      <c r="B18" s="22">
        <v>8</v>
      </c>
      <c r="C18" s="67">
        <v>4</v>
      </c>
      <c r="D18" s="37" t="s">
        <v>117</v>
      </c>
      <c r="E18" s="23" t="s">
        <v>19</v>
      </c>
      <c r="F18" s="5">
        <f t="shared" si="0"/>
        <v>21</v>
      </c>
      <c r="G18" s="6">
        <f t="shared" si="1"/>
        <v>22</v>
      </c>
      <c r="H18" s="7">
        <f t="shared" si="2"/>
        <v>23</v>
      </c>
      <c r="I18" s="5">
        <f t="shared" si="3"/>
        <v>21</v>
      </c>
      <c r="J18" s="6">
        <f t="shared" si="4"/>
        <v>22</v>
      </c>
      <c r="K18" s="7">
        <f t="shared" si="5"/>
        <v>23</v>
      </c>
      <c r="L18" s="5">
        <f t="shared" si="6"/>
        <v>21</v>
      </c>
      <c r="M18" s="6">
        <f t="shared" si="7"/>
        <v>22</v>
      </c>
      <c r="N18" s="7">
        <f t="shared" si="8"/>
        <v>23</v>
      </c>
    </row>
    <row r="19" spans="1:14" ht="17.25" customHeight="1" thickBot="1">
      <c r="A19" s="68"/>
      <c r="B19" s="22">
        <v>9</v>
      </c>
      <c r="C19" s="67"/>
      <c r="D19" s="37" t="s">
        <v>117</v>
      </c>
      <c r="E19" s="23" t="s">
        <v>20</v>
      </c>
      <c r="F19" s="5">
        <f t="shared" si="0"/>
        <v>24</v>
      </c>
      <c r="G19" s="6">
        <f t="shared" si="1"/>
        <v>25</v>
      </c>
      <c r="H19" s="7">
        <f t="shared" si="2"/>
        <v>26</v>
      </c>
      <c r="I19" s="5">
        <f t="shared" si="3"/>
        <v>24</v>
      </c>
      <c r="J19" s="6">
        <f t="shared" si="4"/>
        <v>25</v>
      </c>
      <c r="K19" s="7">
        <f t="shared" si="5"/>
        <v>26</v>
      </c>
      <c r="L19" s="5">
        <f t="shared" si="6"/>
        <v>24</v>
      </c>
      <c r="M19" s="6">
        <f t="shared" si="7"/>
        <v>25</v>
      </c>
      <c r="N19" s="7">
        <f t="shared" si="8"/>
        <v>26</v>
      </c>
    </row>
    <row r="20" spans="1:14" ht="17.25" customHeight="1" thickBot="1">
      <c r="A20" s="68"/>
      <c r="B20" s="22">
        <v>10</v>
      </c>
      <c r="C20" s="67">
        <v>5</v>
      </c>
      <c r="D20" s="37" t="s">
        <v>115</v>
      </c>
      <c r="E20" s="23" t="s">
        <v>20</v>
      </c>
      <c r="F20" s="5">
        <f t="shared" si="0"/>
        <v>27</v>
      </c>
      <c r="G20" s="6">
        <f t="shared" si="1"/>
        <v>28</v>
      </c>
      <c r="H20" s="7">
        <f t="shared" si="2"/>
        <v>29</v>
      </c>
      <c r="I20" s="5">
        <f t="shared" si="3"/>
        <v>27</v>
      </c>
      <c r="J20" s="6">
        <f t="shared" si="4"/>
        <v>28</v>
      </c>
      <c r="K20" s="7">
        <f t="shared" si="5"/>
        <v>29</v>
      </c>
      <c r="L20" s="5">
        <f t="shared" si="6"/>
        <v>27</v>
      </c>
      <c r="M20" s="6">
        <f t="shared" si="7"/>
        <v>28</v>
      </c>
      <c r="N20" s="7">
        <f t="shared" si="8"/>
        <v>29</v>
      </c>
    </row>
    <row r="21" spans="1:14" ht="17.25" customHeight="1" thickBot="1">
      <c r="A21" s="68"/>
      <c r="B21" s="22">
        <v>11</v>
      </c>
      <c r="C21" s="67"/>
      <c r="D21" s="37" t="s">
        <v>115</v>
      </c>
      <c r="E21" s="23" t="s">
        <v>19</v>
      </c>
      <c r="F21" s="5">
        <f t="shared" si="0"/>
        <v>30</v>
      </c>
      <c r="G21" s="6">
        <f t="shared" si="1"/>
        <v>31</v>
      </c>
      <c r="H21" s="7">
        <f t="shared" si="2"/>
        <v>32</v>
      </c>
      <c r="I21" s="5">
        <f t="shared" si="3"/>
        <v>30</v>
      </c>
      <c r="J21" s="6">
        <f t="shared" si="4"/>
        <v>31</v>
      </c>
      <c r="K21" s="7">
        <f t="shared" si="5"/>
        <v>32</v>
      </c>
      <c r="L21" s="5">
        <f t="shared" si="6"/>
        <v>30</v>
      </c>
      <c r="M21" s="6">
        <f t="shared" si="7"/>
        <v>31</v>
      </c>
      <c r="N21" s="7">
        <f t="shared" si="8"/>
        <v>32</v>
      </c>
    </row>
    <row r="22" spans="1:14" ht="17.25" customHeight="1" thickBot="1">
      <c r="A22" s="68"/>
      <c r="B22" s="14">
        <v>12</v>
      </c>
      <c r="C22" s="15">
        <v>6</v>
      </c>
      <c r="D22" s="40" t="s">
        <v>113</v>
      </c>
      <c r="E22" s="24" t="s">
        <v>20</v>
      </c>
      <c r="F22" s="8">
        <f t="shared" si="0"/>
        <v>33</v>
      </c>
      <c r="G22" s="9">
        <f t="shared" si="1"/>
        <v>34</v>
      </c>
      <c r="H22" s="10">
        <f t="shared" si="2"/>
        <v>35</v>
      </c>
      <c r="I22" s="8">
        <f t="shared" si="3"/>
        <v>33</v>
      </c>
      <c r="J22" s="9">
        <f t="shared" si="4"/>
        <v>34</v>
      </c>
      <c r="K22" s="10">
        <f t="shared" si="5"/>
        <v>35</v>
      </c>
      <c r="L22" s="8">
        <f t="shared" si="6"/>
        <v>33</v>
      </c>
      <c r="M22" s="9">
        <f t="shared" si="7"/>
        <v>34</v>
      </c>
      <c r="N22" s="10">
        <f t="shared" si="8"/>
        <v>35</v>
      </c>
    </row>
    <row r="23" spans="1:14" ht="17.25" customHeight="1">
      <c r="A23" s="53" t="s">
        <v>7</v>
      </c>
      <c r="B23" s="71"/>
      <c r="C23" s="72"/>
      <c r="D23" s="19"/>
      <c r="E23" s="16" t="s">
        <v>8</v>
      </c>
      <c r="F23" s="2">
        <v>2</v>
      </c>
      <c r="G23" s="3">
        <f>F23+2</f>
        <v>4</v>
      </c>
      <c r="H23" s="4">
        <f>G23+2</f>
        <v>6</v>
      </c>
      <c r="I23" s="2">
        <f>H23+2</f>
        <v>8</v>
      </c>
      <c r="J23" s="3">
        <f>I23+2</f>
        <v>10</v>
      </c>
      <c r="K23" s="4">
        <f>J23+4</f>
        <v>14</v>
      </c>
      <c r="L23" s="2">
        <f>K23+2</f>
        <v>16</v>
      </c>
      <c r="M23" s="3">
        <f>L23+2</f>
        <v>18</v>
      </c>
      <c r="N23" s="4">
        <f>M23+2</f>
        <v>20</v>
      </c>
    </row>
    <row r="24" spans="1:14" ht="17.25" customHeight="1" thickBot="1">
      <c r="A24" s="73"/>
      <c r="B24" s="74"/>
      <c r="C24" s="75"/>
      <c r="D24" s="20"/>
      <c r="E24" s="14" t="s">
        <v>9</v>
      </c>
      <c r="F24" s="8">
        <f aca="true" t="shared" si="9" ref="F24:N24">F23+1</f>
        <v>3</v>
      </c>
      <c r="G24" s="9">
        <f t="shared" si="9"/>
        <v>5</v>
      </c>
      <c r="H24" s="10">
        <f t="shared" si="9"/>
        <v>7</v>
      </c>
      <c r="I24" s="8">
        <f t="shared" si="9"/>
        <v>9</v>
      </c>
      <c r="J24" s="9">
        <f t="shared" si="9"/>
        <v>11</v>
      </c>
      <c r="K24" s="10">
        <f t="shared" si="9"/>
        <v>15</v>
      </c>
      <c r="L24" s="8">
        <f t="shared" si="9"/>
        <v>17</v>
      </c>
      <c r="M24" s="9">
        <f t="shared" si="9"/>
        <v>19</v>
      </c>
      <c r="N24" s="10">
        <f t="shared" si="9"/>
        <v>21</v>
      </c>
    </row>
    <row r="25" spans="1:14" ht="48" customHeight="1" thickBot="1">
      <c r="A25" s="12"/>
      <c r="B25" s="25" t="s">
        <v>18</v>
      </c>
      <c r="C25" s="26" t="s">
        <v>2</v>
      </c>
      <c r="D25" s="49" t="s">
        <v>153</v>
      </c>
      <c r="E25" s="28" t="s">
        <v>152</v>
      </c>
      <c r="F25" s="90" t="s">
        <v>4</v>
      </c>
      <c r="G25" s="90"/>
      <c r="H25" s="90"/>
      <c r="I25" s="90" t="s">
        <v>5</v>
      </c>
      <c r="J25" s="90"/>
      <c r="K25" s="90"/>
      <c r="L25" s="90"/>
      <c r="M25" s="90"/>
      <c r="N25" s="90"/>
    </row>
    <row r="26" spans="1:14" ht="17.25" customHeight="1">
      <c r="A26" s="83" t="s">
        <v>6</v>
      </c>
      <c r="B26" s="54">
        <v>1</v>
      </c>
      <c r="C26" s="54">
        <v>1</v>
      </c>
      <c r="D26" s="45" t="s">
        <v>154</v>
      </c>
      <c r="E26" s="46" t="s">
        <v>102</v>
      </c>
      <c r="F26" s="2">
        <f aca="true" t="shared" si="10" ref="F26:F31">MOD(3*(B26-1)+2-1,18)+1</f>
        <v>2</v>
      </c>
      <c r="G26" s="3">
        <f aca="true" t="shared" si="11" ref="G26:G31">MOD(3*(B26-1)+3-1,18)+1</f>
        <v>3</v>
      </c>
      <c r="H26" s="4">
        <f aca="true" t="shared" si="12" ref="H26:H31">MOD(3*(B26-1)+4-1,18)+1</f>
        <v>4</v>
      </c>
      <c r="I26" s="2">
        <f aca="true" t="shared" si="13" ref="I26:I32">MOD(6*($B26-1)+3-1,36)+1</f>
        <v>3</v>
      </c>
      <c r="J26" s="3">
        <f aca="true" t="shared" si="14" ref="J26:J32">MOD(6*($B26-1)+4-1,36)+1</f>
        <v>4</v>
      </c>
      <c r="K26" s="3">
        <f aca="true" t="shared" si="15" ref="K26:K32">MOD(6*($B26-1)+5-1,36)+1</f>
        <v>5</v>
      </c>
      <c r="L26" s="3">
        <f aca="true" t="shared" si="16" ref="L26:L32">MOD(6*($B26-1)+6-1,36)+1</f>
        <v>6</v>
      </c>
      <c r="M26" s="3">
        <f aca="true" t="shared" si="17" ref="M26:M32">MOD(6*($B26-1)+7-1,36)+1</f>
        <v>7</v>
      </c>
      <c r="N26" s="4">
        <f aca="true" t="shared" si="18" ref="N26:N32">MOD(6*($B26-1)+8-1,36)+1</f>
        <v>8</v>
      </c>
    </row>
    <row r="27" spans="1:14" ht="17.25" customHeight="1">
      <c r="A27" s="84"/>
      <c r="B27" s="55">
        <v>2</v>
      </c>
      <c r="C27" s="55">
        <v>2</v>
      </c>
      <c r="D27" s="37" t="s">
        <v>155</v>
      </c>
      <c r="E27" s="42" t="s">
        <v>102</v>
      </c>
      <c r="F27" s="5">
        <f t="shared" si="10"/>
        <v>5</v>
      </c>
      <c r="G27" s="6">
        <f t="shared" si="11"/>
        <v>6</v>
      </c>
      <c r="H27" s="7">
        <f t="shared" si="12"/>
        <v>7</v>
      </c>
      <c r="I27" s="5">
        <f t="shared" si="13"/>
        <v>9</v>
      </c>
      <c r="J27" s="6">
        <f t="shared" si="14"/>
        <v>10</v>
      </c>
      <c r="K27" s="6">
        <f t="shared" si="15"/>
        <v>11</v>
      </c>
      <c r="L27" s="6">
        <f t="shared" si="16"/>
        <v>12</v>
      </c>
      <c r="M27" s="6">
        <f t="shared" si="17"/>
        <v>13</v>
      </c>
      <c r="N27" s="7">
        <f t="shared" si="18"/>
        <v>14</v>
      </c>
    </row>
    <row r="28" spans="1:14" ht="17.25" customHeight="1">
      <c r="A28" s="84"/>
      <c r="B28" s="69">
        <v>3</v>
      </c>
      <c r="C28" s="69">
        <v>3</v>
      </c>
      <c r="D28" s="37" t="s">
        <v>162</v>
      </c>
      <c r="E28" s="42" t="s">
        <v>160</v>
      </c>
      <c r="F28" s="60">
        <f>MOD(3*(B28-1)+2-1,18)+1</f>
        <v>8</v>
      </c>
      <c r="G28" s="62">
        <f>MOD(3*(B28-1)+3-1,18)+1</f>
        <v>9</v>
      </c>
      <c r="H28" s="58">
        <f>MOD(3*(B28-1)+4-1,18)+1</f>
        <v>10</v>
      </c>
      <c r="I28" s="60">
        <f t="shared" si="13"/>
        <v>15</v>
      </c>
      <c r="J28" s="62">
        <f t="shared" si="14"/>
        <v>16</v>
      </c>
      <c r="K28" s="62">
        <f t="shared" si="15"/>
        <v>17</v>
      </c>
      <c r="L28" s="62">
        <f t="shared" si="16"/>
        <v>18</v>
      </c>
      <c r="M28" s="62">
        <f t="shared" si="17"/>
        <v>19</v>
      </c>
      <c r="N28" s="58">
        <f t="shared" si="18"/>
        <v>20</v>
      </c>
    </row>
    <row r="29" spans="1:14" ht="17.25" customHeight="1">
      <c r="A29" s="84"/>
      <c r="B29" s="70"/>
      <c r="C29" s="70"/>
      <c r="D29" s="37" t="s">
        <v>163</v>
      </c>
      <c r="E29" s="42" t="s">
        <v>104</v>
      </c>
      <c r="F29" s="66"/>
      <c r="G29" s="65"/>
      <c r="H29" s="59"/>
      <c r="I29" s="66"/>
      <c r="J29" s="65"/>
      <c r="K29" s="65"/>
      <c r="L29" s="65"/>
      <c r="M29" s="65"/>
      <c r="N29" s="59"/>
    </row>
    <row r="30" spans="1:14" ht="17.25" customHeight="1">
      <c r="A30" s="84"/>
      <c r="B30" s="55">
        <v>4</v>
      </c>
      <c r="C30" s="55">
        <v>4</v>
      </c>
      <c r="D30" s="37" t="s">
        <v>157</v>
      </c>
      <c r="E30" s="42" t="s">
        <v>104</v>
      </c>
      <c r="F30" s="5">
        <f t="shared" si="10"/>
        <v>11</v>
      </c>
      <c r="G30" s="6">
        <f t="shared" si="11"/>
        <v>12</v>
      </c>
      <c r="H30" s="7">
        <f t="shared" si="12"/>
        <v>13</v>
      </c>
      <c r="I30" s="5">
        <f t="shared" si="13"/>
        <v>21</v>
      </c>
      <c r="J30" s="6">
        <f t="shared" si="14"/>
        <v>22</v>
      </c>
      <c r="K30" s="6">
        <f t="shared" si="15"/>
        <v>23</v>
      </c>
      <c r="L30" s="6">
        <f t="shared" si="16"/>
        <v>24</v>
      </c>
      <c r="M30" s="6">
        <f t="shared" si="17"/>
        <v>25</v>
      </c>
      <c r="N30" s="7">
        <f t="shared" si="18"/>
        <v>26</v>
      </c>
    </row>
    <row r="31" spans="1:14" ht="17.25" customHeight="1">
      <c r="A31" s="84"/>
      <c r="B31" s="55">
        <v>5</v>
      </c>
      <c r="C31" s="55">
        <v>5</v>
      </c>
      <c r="D31" s="37" t="s">
        <v>158</v>
      </c>
      <c r="E31" s="42" t="s">
        <v>102</v>
      </c>
      <c r="F31" s="5">
        <f t="shared" si="10"/>
        <v>14</v>
      </c>
      <c r="G31" s="6">
        <f t="shared" si="11"/>
        <v>15</v>
      </c>
      <c r="H31" s="7">
        <f t="shared" si="12"/>
        <v>16</v>
      </c>
      <c r="I31" s="5">
        <f t="shared" si="13"/>
        <v>27</v>
      </c>
      <c r="J31" s="6">
        <f t="shared" si="14"/>
        <v>28</v>
      </c>
      <c r="K31" s="6">
        <f t="shared" si="15"/>
        <v>29</v>
      </c>
      <c r="L31" s="6">
        <f t="shared" si="16"/>
        <v>30</v>
      </c>
      <c r="M31" s="6">
        <f t="shared" si="17"/>
        <v>31</v>
      </c>
      <c r="N31" s="7">
        <f t="shared" si="18"/>
        <v>32</v>
      </c>
    </row>
    <row r="32" spans="1:14" ht="17.25" customHeight="1">
      <c r="A32" s="85"/>
      <c r="B32" s="69">
        <v>6</v>
      </c>
      <c r="C32" s="69">
        <v>6</v>
      </c>
      <c r="D32" s="36" t="s">
        <v>164</v>
      </c>
      <c r="E32" s="42" t="s">
        <v>161</v>
      </c>
      <c r="F32" s="60">
        <f>MOD(3*(B32-1)+2-1,18)+1</f>
        <v>17</v>
      </c>
      <c r="G32" s="62">
        <f>MOD(3*(B32-1)+3-1,18)+1</f>
        <v>18</v>
      </c>
      <c r="H32" s="58">
        <f>MOD(3*(B32-1)+4-1,18)+1</f>
        <v>1</v>
      </c>
      <c r="I32" s="60">
        <f t="shared" si="13"/>
        <v>33</v>
      </c>
      <c r="J32" s="62">
        <f t="shared" si="14"/>
        <v>34</v>
      </c>
      <c r="K32" s="62">
        <f t="shared" si="15"/>
        <v>35</v>
      </c>
      <c r="L32" s="62">
        <f t="shared" si="16"/>
        <v>36</v>
      </c>
      <c r="M32" s="62">
        <f t="shared" si="17"/>
        <v>1</v>
      </c>
      <c r="N32" s="58">
        <f t="shared" si="18"/>
        <v>2</v>
      </c>
    </row>
    <row r="33" spans="1:14" ht="17.25" customHeight="1" thickBot="1">
      <c r="A33" s="86"/>
      <c r="B33" s="76"/>
      <c r="C33" s="76"/>
      <c r="D33" s="56" t="s">
        <v>165</v>
      </c>
      <c r="E33" s="57" t="s">
        <v>102</v>
      </c>
      <c r="F33" s="61"/>
      <c r="G33" s="63"/>
      <c r="H33" s="64"/>
      <c r="I33" s="61"/>
      <c r="J33" s="63"/>
      <c r="K33" s="63"/>
      <c r="L33" s="63"/>
      <c r="M33" s="63"/>
      <c r="N33" s="64"/>
    </row>
    <row r="34" spans="1:14" ht="17.25" customHeight="1">
      <c r="A34" s="53" t="s">
        <v>7</v>
      </c>
      <c r="B34" s="71"/>
      <c r="C34" s="72"/>
      <c r="D34" s="19"/>
      <c r="E34" s="16" t="s">
        <v>8</v>
      </c>
      <c r="F34" s="2">
        <v>2</v>
      </c>
      <c r="G34" s="3">
        <f>F34+2</f>
        <v>4</v>
      </c>
      <c r="H34" s="4">
        <f>G34+2</f>
        <v>6</v>
      </c>
      <c r="I34" s="2">
        <f>H34+2</f>
        <v>8</v>
      </c>
      <c r="J34" s="3">
        <f>I34+2</f>
        <v>10</v>
      </c>
      <c r="K34" s="3">
        <f>J34+4</f>
        <v>14</v>
      </c>
      <c r="L34" s="3">
        <f>K34+2</f>
        <v>16</v>
      </c>
      <c r="M34" s="3">
        <f>L34+2</f>
        <v>18</v>
      </c>
      <c r="N34" s="4">
        <f>M34+2</f>
        <v>20</v>
      </c>
    </row>
    <row r="35" spans="1:14" ht="17.25" customHeight="1" thickBot="1">
      <c r="A35" s="73"/>
      <c r="B35" s="74"/>
      <c r="C35" s="75"/>
      <c r="D35" s="20"/>
      <c r="E35" s="14" t="s">
        <v>9</v>
      </c>
      <c r="F35" s="8">
        <f>F34+1</f>
        <v>3</v>
      </c>
      <c r="G35" s="9">
        <f aca="true" t="shared" si="19" ref="G35:N35">G34+1</f>
        <v>5</v>
      </c>
      <c r="H35" s="10">
        <f t="shared" si="19"/>
        <v>7</v>
      </c>
      <c r="I35" s="8">
        <f t="shared" si="19"/>
        <v>9</v>
      </c>
      <c r="J35" s="9">
        <f t="shared" si="19"/>
        <v>11</v>
      </c>
      <c r="K35" s="9">
        <f t="shared" si="19"/>
        <v>15</v>
      </c>
      <c r="L35" s="9">
        <f t="shared" si="19"/>
        <v>17</v>
      </c>
      <c r="M35" s="9">
        <f t="shared" si="19"/>
        <v>19</v>
      </c>
      <c r="N35" s="10">
        <f t="shared" si="19"/>
        <v>21</v>
      </c>
    </row>
    <row r="36" spans="6:14" ht="15">
      <c r="F36" s="1"/>
      <c r="G36" s="1"/>
      <c r="H36" s="1"/>
      <c r="I36" s="1"/>
      <c r="J36" s="1"/>
      <c r="K36" s="1"/>
      <c r="L36" s="1"/>
      <c r="M36" s="1"/>
      <c r="N36" s="1"/>
    </row>
    <row r="37" spans="6:14" ht="15">
      <c r="F37" s="1"/>
      <c r="G37" s="1"/>
      <c r="H37" s="1"/>
      <c r="I37" s="1"/>
      <c r="J37" s="1"/>
      <c r="K37" s="1"/>
      <c r="L37" s="1"/>
      <c r="M37" s="1"/>
      <c r="N37" s="1"/>
    </row>
    <row r="38" spans="6:14" ht="15">
      <c r="F38" s="1"/>
      <c r="G38" s="1"/>
      <c r="H38" s="1"/>
      <c r="I38" s="1"/>
      <c r="J38" s="1"/>
      <c r="K38" s="1"/>
      <c r="L38" s="1"/>
      <c r="M38" s="1"/>
      <c r="N38" s="1"/>
    </row>
    <row r="39" spans="6:14" ht="15">
      <c r="F39" s="1"/>
      <c r="G39" s="1"/>
      <c r="H39" s="1"/>
      <c r="I39" s="1"/>
      <c r="J39" s="1"/>
      <c r="K39" s="1"/>
      <c r="L39" s="1"/>
      <c r="M39" s="1"/>
      <c r="N39" s="1"/>
    </row>
    <row r="40" spans="6:14" ht="15">
      <c r="F40" s="1"/>
      <c r="G40" s="1"/>
      <c r="H40" s="1"/>
      <c r="I40" s="1"/>
      <c r="J40" s="1"/>
      <c r="K40" s="1"/>
      <c r="L40" s="1"/>
      <c r="M40" s="1"/>
      <c r="N40" s="1"/>
    </row>
    <row r="41" spans="6:14" ht="15">
      <c r="F41" s="1"/>
      <c r="G41" s="1"/>
      <c r="H41" s="1"/>
      <c r="I41" s="1"/>
      <c r="J41" s="1"/>
      <c r="K41" s="1"/>
      <c r="L41" s="1"/>
      <c r="M41" s="1"/>
      <c r="N41" s="1"/>
    </row>
    <row r="42" spans="6:14" ht="15">
      <c r="F42" s="1"/>
      <c r="G42" s="1"/>
      <c r="H42" s="1"/>
      <c r="I42" s="1"/>
      <c r="J42" s="1"/>
      <c r="K42" s="1"/>
      <c r="L42" s="1"/>
      <c r="M42" s="1"/>
      <c r="N42" s="1"/>
    </row>
    <row r="43" spans="6:14" ht="15">
      <c r="F43" s="1"/>
      <c r="G43" s="1"/>
      <c r="H43" s="1"/>
      <c r="I43" s="1"/>
      <c r="J43" s="1"/>
      <c r="K43" s="1"/>
      <c r="L43" s="1"/>
      <c r="M43" s="1"/>
      <c r="N43" s="1"/>
    </row>
    <row r="44" spans="6:14" ht="15">
      <c r="F44" s="1"/>
      <c r="G44" s="1"/>
      <c r="H44" s="1"/>
      <c r="I44" s="1"/>
      <c r="J44" s="1"/>
      <c r="K44" s="1"/>
      <c r="L44" s="1"/>
      <c r="M44" s="1"/>
      <c r="N44" s="1"/>
    </row>
    <row r="45" spans="6:14" ht="15">
      <c r="F45" s="1"/>
      <c r="G45" s="1"/>
      <c r="H45" s="1"/>
      <c r="I45" s="1"/>
      <c r="J45" s="1"/>
      <c r="K45" s="1"/>
      <c r="L45" s="1"/>
      <c r="M45" s="1"/>
      <c r="N45" s="1"/>
    </row>
    <row r="46" spans="6:14" ht="15">
      <c r="F46" s="1"/>
      <c r="G46" s="1"/>
      <c r="H46" s="1"/>
      <c r="I46" s="1"/>
      <c r="J46" s="1"/>
      <c r="K46" s="1"/>
      <c r="L46" s="1"/>
      <c r="M46" s="1"/>
      <c r="N46" s="1"/>
    </row>
    <row r="47" spans="6:14" ht="15">
      <c r="F47" s="1"/>
      <c r="G47" s="1"/>
      <c r="H47" s="1"/>
      <c r="I47" s="1"/>
      <c r="J47" s="1"/>
      <c r="K47" s="1"/>
      <c r="L47" s="1"/>
      <c r="M47" s="1"/>
      <c r="N47" s="1"/>
    </row>
    <row r="48" spans="6:14" ht="15">
      <c r="F48" s="1"/>
      <c r="G48" s="1"/>
      <c r="H48" s="1"/>
      <c r="I48" s="1"/>
      <c r="J48" s="1"/>
      <c r="K48" s="1"/>
      <c r="L48" s="1"/>
      <c r="M48" s="1"/>
      <c r="N48" s="1"/>
    </row>
    <row r="49" spans="6:14" ht="15">
      <c r="F49" s="1"/>
      <c r="G49" s="1"/>
      <c r="H49" s="1"/>
      <c r="I49" s="1"/>
      <c r="J49" s="1"/>
      <c r="K49" s="1"/>
      <c r="L49" s="1"/>
      <c r="M49" s="1"/>
      <c r="N49" s="1"/>
    </row>
    <row r="50" spans="6:14" ht="15">
      <c r="F50" s="1"/>
      <c r="G50" s="1"/>
      <c r="H50" s="1"/>
      <c r="I50" s="1"/>
      <c r="J50" s="1"/>
      <c r="K50" s="1"/>
      <c r="L50" s="1"/>
      <c r="M50" s="1"/>
      <c r="N50" s="1"/>
    </row>
    <row r="51" spans="6:14" ht="15">
      <c r="F51" s="1"/>
      <c r="G51" s="1"/>
      <c r="H51" s="1"/>
      <c r="I51" s="1"/>
      <c r="J51" s="1"/>
      <c r="K51" s="1"/>
      <c r="L51" s="1"/>
      <c r="M51" s="1"/>
      <c r="N51" s="1"/>
    </row>
    <row r="52" spans="6:14" ht="15">
      <c r="F52" s="1"/>
      <c r="G52" s="1"/>
      <c r="H52" s="1"/>
      <c r="I52" s="1"/>
      <c r="J52" s="1"/>
      <c r="K52" s="1"/>
      <c r="L52" s="1"/>
      <c r="M52" s="1"/>
      <c r="N52" s="1"/>
    </row>
    <row r="53" spans="6:14" ht="15">
      <c r="F53" s="1"/>
      <c r="G53" s="1"/>
      <c r="H53" s="1"/>
      <c r="I53" s="1"/>
      <c r="J53" s="1"/>
      <c r="K53" s="1"/>
      <c r="L53" s="1"/>
      <c r="M53" s="1"/>
      <c r="N53" s="1"/>
    </row>
    <row r="54" spans="6:14" ht="15">
      <c r="F54" s="1"/>
      <c r="G54" s="1"/>
      <c r="H54" s="1"/>
      <c r="I54" s="1"/>
      <c r="J54" s="1"/>
      <c r="K54" s="1"/>
      <c r="L54" s="1"/>
      <c r="M54" s="1"/>
      <c r="N54" s="1"/>
    </row>
    <row r="55" spans="6:14" ht="15">
      <c r="F55" s="1"/>
      <c r="G55" s="1"/>
      <c r="H55" s="1"/>
      <c r="I55" s="1"/>
      <c r="J55" s="1"/>
      <c r="K55" s="1"/>
      <c r="L55" s="1"/>
      <c r="M55" s="1"/>
      <c r="N55" s="1"/>
    </row>
    <row r="56" spans="6:14" ht="15">
      <c r="F56" s="1"/>
      <c r="G56" s="1"/>
      <c r="H56" s="1"/>
      <c r="I56" s="1"/>
      <c r="J56" s="1"/>
      <c r="K56" s="1"/>
      <c r="L56" s="1"/>
      <c r="M56" s="1"/>
      <c r="N56" s="1"/>
    </row>
    <row r="57" spans="6:14" ht="15">
      <c r="F57" s="1"/>
      <c r="G57" s="1"/>
      <c r="H57" s="1"/>
      <c r="I57" s="1"/>
      <c r="J57" s="1"/>
      <c r="K57" s="1"/>
      <c r="L57" s="1"/>
      <c r="M57" s="1"/>
      <c r="N57" s="1"/>
    </row>
    <row r="58" spans="6:14" ht="15">
      <c r="F58" s="1"/>
      <c r="G58" s="1"/>
      <c r="H58" s="1"/>
      <c r="I58" s="1"/>
      <c r="J58" s="1"/>
      <c r="K58" s="1"/>
      <c r="L58" s="1"/>
      <c r="M58" s="1"/>
      <c r="N58" s="1"/>
    </row>
    <row r="59" spans="6:14" ht="15">
      <c r="F59" s="1"/>
      <c r="G59" s="1"/>
      <c r="H59" s="1"/>
      <c r="I59" s="1"/>
      <c r="J59" s="1"/>
      <c r="K59" s="1"/>
      <c r="L59" s="1"/>
      <c r="M59" s="1"/>
      <c r="N59" s="1"/>
    </row>
    <row r="60" spans="6:14" ht="15">
      <c r="F60" s="1"/>
      <c r="G60" s="1"/>
      <c r="H60" s="1"/>
      <c r="I60" s="1"/>
      <c r="J60" s="1"/>
      <c r="K60" s="1"/>
      <c r="L60" s="1"/>
      <c r="M60" s="1"/>
      <c r="N60" s="1"/>
    </row>
    <row r="61" spans="6:14" ht="15">
      <c r="F61" s="1"/>
      <c r="G61" s="1"/>
      <c r="H61" s="1"/>
      <c r="I61" s="1"/>
      <c r="J61" s="1"/>
      <c r="K61" s="1"/>
      <c r="L61" s="1"/>
      <c r="M61" s="1"/>
      <c r="N61" s="1"/>
    </row>
    <row r="62" spans="6:14" ht="15">
      <c r="F62" s="1"/>
      <c r="G62" s="1"/>
      <c r="H62" s="1"/>
      <c r="I62" s="1"/>
      <c r="J62" s="1"/>
      <c r="K62" s="1"/>
      <c r="L62" s="1"/>
      <c r="M62" s="1"/>
      <c r="N62" s="1"/>
    </row>
  </sheetData>
  <mergeCells count="44">
    <mergeCell ref="A6:N6"/>
    <mergeCell ref="A8:N8"/>
    <mergeCell ref="A26:A33"/>
    <mergeCell ref="F9:N9"/>
    <mergeCell ref="F25:H25"/>
    <mergeCell ref="I25:N25"/>
    <mergeCell ref="F10:H10"/>
    <mergeCell ref="I10:K10"/>
    <mergeCell ref="L10:N10"/>
    <mergeCell ref="A9:E9"/>
    <mergeCell ref="A1:N1"/>
    <mergeCell ref="A2:N2"/>
    <mergeCell ref="A3:N3"/>
    <mergeCell ref="A5:N5"/>
    <mergeCell ref="A34:C35"/>
    <mergeCell ref="C16:C17"/>
    <mergeCell ref="C18:C19"/>
    <mergeCell ref="C20:C21"/>
    <mergeCell ref="B32:B33"/>
    <mergeCell ref="C32:C33"/>
    <mergeCell ref="C12:C13"/>
    <mergeCell ref="C14:C15"/>
    <mergeCell ref="A11:A22"/>
    <mergeCell ref="B28:B29"/>
    <mergeCell ref="C28:C29"/>
    <mergeCell ref="A23:C24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</mergeCells>
  <printOptions/>
  <pageMargins left="0.75" right="0.75" top="1" bottom="1" header="0.5" footer="0.5"/>
  <pageSetup horizontalDpi="355" verticalDpi="355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24">
      <selection activeCell="B55" sqref="B55"/>
    </sheetView>
  </sheetViews>
  <sheetFormatPr defaultColWidth="8.88671875" defaultRowHeight="15"/>
  <cols>
    <col min="1" max="1" width="16.4453125" style="0" customWidth="1"/>
    <col min="2" max="2" width="7.4453125" style="0" customWidth="1"/>
    <col min="3" max="3" width="15.6640625" style="0" customWidth="1"/>
    <col min="4" max="4" width="12.6640625" style="0" customWidth="1"/>
    <col min="5" max="5" width="14.21484375" style="0" customWidth="1"/>
    <col min="7" max="7" width="11.21484375" style="0" customWidth="1"/>
    <col min="8" max="8" width="11.99609375" style="0" customWidth="1"/>
  </cols>
  <sheetData>
    <row r="1" spans="1:6" ht="20.25">
      <c r="A1" s="95" t="s">
        <v>151</v>
      </c>
      <c r="B1" s="95"/>
      <c r="C1" s="95"/>
      <c r="D1" s="95"/>
      <c r="E1" s="32"/>
      <c r="F1" s="32"/>
    </row>
    <row r="3" spans="1:3" ht="15">
      <c r="A3" s="33"/>
      <c r="B3" s="33"/>
      <c r="C3" s="33"/>
    </row>
    <row r="4" spans="1:3" ht="15.75" thickBot="1">
      <c r="A4" s="34"/>
      <c r="B4" s="34"/>
      <c r="C4" s="34"/>
    </row>
    <row r="5" spans="1:9" ht="30.75" thickBot="1">
      <c r="A5" s="47" t="s">
        <v>18</v>
      </c>
      <c r="B5" s="48" t="s">
        <v>74</v>
      </c>
      <c r="C5" s="49" t="s">
        <v>101</v>
      </c>
      <c r="D5" s="28" t="s">
        <v>103</v>
      </c>
      <c r="I5" s="30"/>
    </row>
    <row r="6" spans="1:4" ht="18" customHeight="1">
      <c r="A6" s="50" t="s">
        <v>88</v>
      </c>
      <c r="B6" s="45">
        <v>6</v>
      </c>
      <c r="C6" s="45" t="s">
        <v>113</v>
      </c>
      <c r="D6" s="51" t="s">
        <v>75</v>
      </c>
    </row>
    <row r="7" spans="1:9" ht="18" customHeight="1">
      <c r="A7" s="36" t="s">
        <v>77</v>
      </c>
      <c r="B7" s="94">
        <v>1</v>
      </c>
      <c r="C7" s="37" t="s">
        <v>114</v>
      </c>
      <c r="D7" s="38" t="s">
        <v>76</v>
      </c>
      <c r="I7" s="30"/>
    </row>
    <row r="8" spans="1:9" ht="18" customHeight="1">
      <c r="A8" s="36" t="s">
        <v>78</v>
      </c>
      <c r="B8" s="94"/>
      <c r="C8" s="37" t="s">
        <v>114</v>
      </c>
      <c r="D8" s="38" t="s">
        <v>75</v>
      </c>
      <c r="I8" s="30"/>
    </row>
    <row r="9" spans="1:9" ht="18" customHeight="1">
      <c r="A9" s="36" t="s">
        <v>79</v>
      </c>
      <c r="B9" s="94">
        <v>2</v>
      </c>
      <c r="C9" s="37" t="s">
        <v>116</v>
      </c>
      <c r="D9" s="38" t="s">
        <v>75</v>
      </c>
      <c r="I9" s="30"/>
    </row>
    <row r="10" spans="1:9" ht="18" customHeight="1">
      <c r="A10" s="36" t="s">
        <v>80</v>
      </c>
      <c r="B10" s="94"/>
      <c r="C10" s="37" t="s">
        <v>116</v>
      </c>
      <c r="D10" s="38" t="s">
        <v>76</v>
      </c>
      <c r="I10" s="30"/>
    </row>
    <row r="11" spans="1:9" ht="18" customHeight="1">
      <c r="A11" s="36" t="s">
        <v>81</v>
      </c>
      <c r="B11" s="94">
        <v>3</v>
      </c>
      <c r="C11" s="37" t="s">
        <v>118</v>
      </c>
      <c r="D11" s="38" t="s">
        <v>75</v>
      </c>
      <c r="I11" s="30"/>
    </row>
    <row r="12" spans="1:9" ht="18" customHeight="1">
      <c r="A12" s="36" t="s">
        <v>82</v>
      </c>
      <c r="B12" s="94"/>
      <c r="C12" s="37" t="s">
        <v>118</v>
      </c>
      <c r="D12" s="38" t="s">
        <v>76</v>
      </c>
      <c r="I12" s="30"/>
    </row>
    <row r="13" spans="1:7" ht="18" customHeight="1">
      <c r="A13" s="36" t="s">
        <v>83</v>
      </c>
      <c r="B13" s="94">
        <v>4</v>
      </c>
      <c r="C13" s="37" t="s">
        <v>117</v>
      </c>
      <c r="D13" s="38" t="s">
        <v>75</v>
      </c>
      <c r="F13" s="29"/>
      <c r="G13" s="30"/>
    </row>
    <row r="14" spans="1:7" ht="18" customHeight="1">
      <c r="A14" s="36" t="s">
        <v>84</v>
      </c>
      <c r="B14" s="94"/>
      <c r="C14" s="37" t="s">
        <v>117</v>
      </c>
      <c r="D14" s="38" t="s">
        <v>76</v>
      </c>
      <c r="F14" s="29"/>
      <c r="G14" s="30"/>
    </row>
    <row r="15" spans="1:7" ht="18" customHeight="1">
      <c r="A15" s="36" t="s">
        <v>85</v>
      </c>
      <c r="B15" s="94">
        <v>5</v>
      </c>
      <c r="C15" s="37" t="s">
        <v>115</v>
      </c>
      <c r="D15" s="38" t="s">
        <v>76</v>
      </c>
      <c r="F15" s="29"/>
      <c r="G15" s="30"/>
    </row>
    <row r="16" spans="1:7" ht="18" customHeight="1">
      <c r="A16" s="36" t="s">
        <v>86</v>
      </c>
      <c r="B16" s="94"/>
      <c r="C16" s="37" t="s">
        <v>115</v>
      </c>
      <c r="D16" s="38" t="s">
        <v>75</v>
      </c>
      <c r="F16" s="29"/>
      <c r="G16" s="30"/>
    </row>
    <row r="17" spans="1:7" ht="18" customHeight="1" thickBot="1">
      <c r="A17" s="39" t="s">
        <v>87</v>
      </c>
      <c r="B17" s="40">
        <v>6</v>
      </c>
      <c r="C17" s="40" t="s">
        <v>113</v>
      </c>
      <c r="D17" s="41" t="s">
        <v>76</v>
      </c>
      <c r="F17" s="29"/>
      <c r="G17" s="30"/>
    </row>
    <row r="18" spans="1:4" ht="15.75" thickBot="1">
      <c r="A18" s="18"/>
      <c r="B18" s="18"/>
      <c r="C18" s="18"/>
      <c r="D18" s="18"/>
    </row>
    <row r="19" spans="1:9" ht="30.75" thickBot="1">
      <c r="A19" s="47" t="s">
        <v>18</v>
      </c>
      <c r="B19" s="48" t="s">
        <v>74</v>
      </c>
      <c r="C19" s="49" t="s">
        <v>153</v>
      </c>
      <c r="D19" s="28" t="s">
        <v>152</v>
      </c>
      <c r="I19" s="30"/>
    </row>
    <row r="20" spans="1:9" ht="18" customHeight="1">
      <c r="A20" s="44" t="s">
        <v>107</v>
      </c>
      <c r="B20" s="45">
        <v>1</v>
      </c>
      <c r="C20" s="45" t="s">
        <v>154</v>
      </c>
      <c r="D20" s="46" t="s">
        <v>102</v>
      </c>
      <c r="I20" s="30"/>
    </row>
    <row r="21" spans="1:9" ht="18" customHeight="1">
      <c r="A21" s="22" t="s">
        <v>108</v>
      </c>
      <c r="B21" s="37">
        <v>2</v>
      </c>
      <c r="C21" s="37" t="s">
        <v>155</v>
      </c>
      <c r="D21" s="42" t="s">
        <v>102</v>
      </c>
      <c r="I21" s="30"/>
    </row>
    <row r="22" spans="1:9" ht="18" customHeight="1">
      <c r="A22" s="22" t="s">
        <v>109</v>
      </c>
      <c r="B22" s="37">
        <v>3</v>
      </c>
      <c r="C22" s="37" t="s">
        <v>156</v>
      </c>
      <c r="D22" s="42" t="s">
        <v>102</v>
      </c>
      <c r="I22" s="30"/>
    </row>
    <row r="23" spans="1:9" ht="18" customHeight="1">
      <c r="A23" s="22" t="s">
        <v>110</v>
      </c>
      <c r="B23" s="37">
        <v>4</v>
      </c>
      <c r="C23" s="37" t="s">
        <v>157</v>
      </c>
      <c r="D23" s="42" t="s">
        <v>104</v>
      </c>
      <c r="I23" s="30"/>
    </row>
    <row r="24" spans="1:9" ht="18" customHeight="1">
      <c r="A24" s="22" t="s">
        <v>111</v>
      </c>
      <c r="B24" s="37">
        <v>5</v>
      </c>
      <c r="C24" s="37" t="s">
        <v>158</v>
      </c>
      <c r="D24" s="42" t="s">
        <v>102</v>
      </c>
      <c r="I24" s="30"/>
    </row>
    <row r="25" spans="1:9" ht="18" customHeight="1" thickBot="1">
      <c r="A25" s="14" t="s">
        <v>112</v>
      </c>
      <c r="B25" s="40">
        <v>6</v>
      </c>
      <c r="C25" s="40" t="s">
        <v>159</v>
      </c>
      <c r="D25" s="43" t="s">
        <v>104</v>
      </c>
      <c r="I25" s="30"/>
    </row>
    <row r="26" spans="1:9" ht="15">
      <c r="A26" s="34"/>
      <c r="B26" s="35"/>
      <c r="C26" s="34"/>
      <c r="I26" s="30"/>
    </row>
    <row r="27" spans="1:9" ht="15">
      <c r="A27" s="34"/>
      <c r="B27" s="35"/>
      <c r="C27" s="34"/>
      <c r="I27" s="30"/>
    </row>
    <row r="28" spans="1:9" ht="15">
      <c r="A28" s="34"/>
      <c r="B28" s="34"/>
      <c r="C28" s="34"/>
      <c r="I28" s="30"/>
    </row>
    <row r="29" ht="15">
      <c r="I29" s="30"/>
    </row>
    <row r="30" ht="15">
      <c r="I30" s="30"/>
    </row>
    <row r="31" spans="1:9" ht="15">
      <c r="A31" t="s">
        <v>105</v>
      </c>
      <c r="F31" s="29"/>
      <c r="G31" s="31"/>
      <c r="H31" s="29"/>
      <c r="I31" s="30"/>
    </row>
    <row r="32" ht="15">
      <c r="A32" t="s">
        <v>106</v>
      </c>
    </row>
    <row r="33" spans="1:2" ht="15">
      <c r="A33" s="29" t="s">
        <v>77</v>
      </c>
      <c r="B33" s="30" t="s">
        <v>131</v>
      </c>
    </row>
    <row r="34" spans="1:2" ht="15">
      <c r="A34" s="29" t="s">
        <v>78</v>
      </c>
      <c r="B34" s="30" t="s">
        <v>132</v>
      </c>
    </row>
    <row r="35" spans="1:2" ht="15">
      <c r="A35" s="29" t="s">
        <v>79</v>
      </c>
      <c r="B35" s="30" t="s">
        <v>133</v>
      </c>
    </row>
    <row r="36" spans="1:2" ht="15">
      <c r="A36" s="29" t="s">
        <v>80</v>
      </c>
      <c r="B36" s="30" t="s">
        <v>134</v>
      </c>
    </row>
    <row r="37" spans="1:2" ht="15">
      <c r="A37" s="29" t="s">
        <v>81</v>
      </c>
      <c r="B37" s="30" t="s">
        <v>135</v>
      </c>
    </row>
    <row r="38" spans="1:2" ht="15">
      <c r="A38" s="29" t="s">
        <v>82</v>
      </c>
      <c r="B38" s="30" t="s">
        <v>136</v>
      </c>
    </row>
    <row r="39" spans="1:2" ht="15">
      <c r="A39" s="29" t="s">
        <v>83</v>
      </c>
      <c r="B39" s="30" t="s">
        <v>137</v>
      </c>
    </row>
    <row r="40" spans="1:2" ht="15">
      <c r="A40" s="29" t="s">
        <v>84</v>
      </c>
      <c r="B40" s="30" t="s">
        <v>138</v>
      </c>
    </row>
    <row r="41" spans="1:2" ht="15">
      <c r="A41" s="29" t="s">
        <v>85</v>
      </c>
      <c r="B41" s="30" t="s">
        <v>139</v>
      </c>
    </row>
    <row r="42" spans="1:2" ht="15">
      <c r="A42" s="29" t="s">
        <v>86</v>
      </c>
      <c r="B42" s="30" t="s">
        <v>140</v>
      </c>
    </row>
    <row r="43" spans="1:2" ht="15">
      <c r="A43" s="29" t="s">
        <v>87</v>
      </c>
      <c r="B43" s="30" t="s">
        <v>141</v>
      </c>
    </row>
    <row r="44" spans="1:2" ht="15">
      <c r="A44" s="29" t="s">
        <v>88</v>
      </c>
      <c r="B44" s="31" t="s">
        <v>142</v>
      </c>
    </row>
    <row r="45" spans="1:2" ht="15">
      <c r="A45" s="29" t="s">
        <v>50</v>
      </c>
      <c r="B45" s="30" t="s">
        <v>22</v>
      </c>
    </row>
    <row r="46" spans="1:2" ht="15">
      <c r="A46" s="29" t="s">
        <v>51</v>
      </c>
      <c r="B46" s="30" t="s">
        <v>23</v>
      </c>
    </row>
    <row r="47" spans="1:2" ht="15">
      <c r="A47" s="29" t="s">
        <v>52</v>
      </c>
      <c r="B47" s="30" t="s">
        <v>24</v>
      </c>
    </row>
    <row r="48" spans="1:2" ht="15">
      <c r="A48" s="29" t="s">
        <v>53</v>
      </c>
      <c r="B48" s="30" t="s">
        <v>143</v>
      </c>
    </row>
    <row r="49" spans="1:2" ht="15">
      <c r="A49" s="29" t="s">
        <v>54</v>
      </c>
      <c r="B49" s="30" t="s">
        <v>25</v>
      </c>
    </row>
    <row r="50" spans="1:2" ht="15">
      <c r="A50" s="29" t="s">
        <v>55</v>
      </c>
      <c r="B50" s="30" t="s">
        <v>144</v>
      </c>
    </row>
    <row r="51" spans="1:2" ht="15">
      <c r="A51" s="29" t="s">
        <v>56</v>
      </c>
      <c r="B51" s="30" t="s">
        <v>26</v>
      </c>
    </row>
    <row r="52" spans="1:2" ht="15">
      <c r="A52" s="29" t="s">
        <v>57</v>
      </c>
      <c r="B52" s="30" t="s">
        <v>27</v>
      </c>
    </row>
    <row r="53" spans="1:2" ht="15">
      <c r="A53" s="29" t="s">
        <v>58</v>
      </c>
      <c r="B53" s="30" t="s">
        <v>28</v>
      </c>
    </row>
    <row r="54" spans="1:2" ht="15">
      <c r="A54" s="29" t="s">
        <v>59</v>
      </c>
      <c r="B54" s="30" t="s">
        <v>145</v>
      </c>
    </row>
    <row r="55" spans="1:2" ht="15">
      <c r="A55" s="29" t="s">
        <v>60</v>
      </c>
      <c r="B55" s="30" t="s">
        <v>29</v>
      </c>
    </row>
    <row r="56" spans="1:2" ht="15">
      <c r="A56" s="29" t="s">
        <v>61</v>
      </c>
      <c r="B56" s="30" t="s">
        <v>146</v>
      </c>
    </row>
    <row r="57" spans="1:2" ht="15">
      <c r="A57" s="29" t="s">
        <v>119</v>
      </c>
      <c r="B57" s="30" t="s">
        <v>26</v>
      </c>
    </row>
    <row r="58" spans="1:2" ht="15">
      <c r="A58" s="29" t="s">
        <v>120</v>
      </c>
      <c r="B58" s="30" t="s">
        <v>27</v>
      </c>
    </row>
    <row r="59" spans="1:2" ht="15">
      <c r="A59" s="29" t="s">
        <v>121</v>
      </c>
      <c r="B59" s="30" t="s">
        <v>28</v>
      </c>
    </row>
    <row r="60" spans="1:2" ht="15">
      <c r="A60" s="29" t="s">
        <v>122</v>
      </c>
      <c r="B60" s="30" t="s">
        <v>145</v>
      </c>
    </row>
    <row r="61" spans="1:2" ht="15">
      <c r="A61" s="29" t="s">
        <v>123</v>
      </c>
      <c r="B61" s="30" t="s">
        <v>29</v>
      </c>
    </row>
    <row r="62" spans="1:2" ht="15">
      <c r="A62" s="29" t="s">
        <v>124</v>
      </c>
      <c r="B62" s="30" t="s">
        <v>146</v>
      </c>
    </row>
    <row r="63" spans="1:4" ht="15">
      <c r="A63" s="29" t="s">
        <v>89</v>
      </c>
      <c r="B63" s="30" t="s">
        <v>38</v>
      </c>
      <c r="C63" s="29"/>
      <c r="D63" s="30"/>
    </row>
    <row r="64" spans="1:4" ht="15">
      <c r="A64" s="29" t="s">
        <v>90</v>
      </c>
      <c r="B64" s="30" t="s">
        <v>39</v>
      </c>
      <c r="C64" s="29"/>
      <c r="D64" s="30"/>
    </row>
    <row r="65" spans="1:4" ht="15">
      <c r="A65" s="29" t="s">
        <v>91</v>
      </c>
      <c r="B65" s="30" t="s">
        <v>41</v>
      </c>
      <c r="C65" s="29"/>
      <c r="D65" s="30"/>
    </row>
    <row r="66" spans="1:4" ht="15">
      <c r="A66" s="29" t="s">
        <v>92</v>
      </c>
      <c r="B66" s="30" t="s">
        <v>40</v>
      </c>
      <c r="C66" s="29"/>
      <c r="D66" s="30"/>
    </row>
    <row r="67" spans="1:4" ht="15">
      <c r="A67" s="29" t="s">
        <v>93</v>
      </c>
      <c r="B67" s="30" t="s">
        <v>43</v>
      </c>
      <c r="C67" s="29"/>
      <c r="D67" s="30"/>
    </row>
    <row r="68" spans="1:4" ht="15">
      <c r="A68" s="29" t="s">
        <v>94</v>
      </c>
      <c r="B68" s="30" t="s">
        <v>42</v>
      </c>
      <c r="C68" s="29"/>
      <c r="D68" s="30"/>
    </row>
    <row r="69" spans="1:4" ht="15">
      <c r="A69" s="29" t="s">
        <v>95</v>
      </c>
      <c r="B69" s="30" t="s">
        <v>45</v>
      </c>
      <c r="C69" s="29"/>
      <c r="D69" s="30"/>
    </row>
    <row r="70" spans="1:4" ht="15">
      <c r="A70" s="29" t="s">
        <v>96</v>
      </c>
      <c r="B70" s="30" t="s">
        <v>44</v>
      </c>
      <c r="C70" s="29"/>
      <c r="D70" s="30"/>
    </row>
    <row r="71" spans="1:4" ht="15">
      <c r="A71" s="29" t="s">
        <v>97</v>
      </c>
      <c r="B71" s="30" t="s">
        <v>46</v>
      </c>
      <c r="C71" s="29"/>
      <c r="D71" s="30"/>
    </row>
    <row r="72" spans="1:4" ht="15">
      <c r="A72" s="29" t="s">
        <v>98</v>
      </c>
      <c r="B72" s="30" t="s">
        <v>47</v>
      </c>
      <c r="C72" s="29"/>
      <c r="D72" s="30"/>
    </row>
    <row r="73" spans="1:4" ht="15">
      <c r="A73" s="29" t="s">
        <v>99</v>
      </c>
      <c r="B73" s="30" t="s">
        <v>48</v>
      </c>
      <c r="C73" s="29"/>
      <c r="D73" s="30"/>
    </row>
    <row r="74" spans="1:4" ht="15">
      <c r="A74" s="29" t="s">
        <v>100</v>
      </c>
      <c r="B74" s="30" t="s">
        <v>49</v>
      </c>
      <c r="C74" s="29"/>
      <c r="D74" s="30"/>
    </row>
    <row r="75" spans="1:2" ht="15">
      <c r="A75" s="29" t="s">
        <v>62</v>
      </c>
      <c r="B75" s="30" t="s">
        <v>30</v>
      </c>
    </row>
    <row r="76" spans="1:2" ht="15">
      <c r="A76" s="29" t="s">
        <v>63</v>
      </c>
      <c r="B76" s="30" t="s">
        <v>31</v>
      </c>
    </row>
    <row r="77" spans="1:2" ht="15">
      <c r="A77" s="29" t="s">
        <v>64</v>
      </c>
      <c r="B77" s="30" t="s">
        <v>147</v>
      </c>
    </row>
    <row r="78" spans="1:2" ht="15">
      <c r="A78" s="29" t="s">
        <v>65</v>
      </c>
      <c r="B78" s="30" t="s">
        <v>148</v>
      </c>
    </row>
    <row r="79" spans="1:2" ht="15">
      <c r="A79" s="29" t="s">
        <v>66</v>
      </c>
      <c r="B79" s="30" t="s">
        <v>32</v>
      </c>
    </row>
    <row r="80" spans="1:2" ht="15">
      <c r="A80" s="29" t="s">
        <v>67</v>
      </c>
      <c r="B80" s="30" t="s">
        <v>33</v>
      </c>
    </row>
    <row r="81" spans="1:2" ht="15">
      <c r="A81" s="29" t="s">
        <v>68</v>
      </c>
      <c r="B81" s="30" t="s">
        <v>34</v>
      </c>
    </row>
    <row r="82" spans="1:2" ht="15">
      <c r="A82" s="29" t="s">
        <v>69</v>
      </c>
      <c r="B82" s="30" t="s">
        <v>35</v>
      </c>
    </row>
    <row r="83" spans="1:2" ht="15">
      <c r="A83" s="29" t="s">
        <v>70</v>
      </c>
      <c r="B83" s="30" t="s">
        <v>149</v>
      </c>
    </row>
    <row r="84" spans="1:2" ht="15">
      <c r="A84" s="29" t="s">
        <v>71</v>
      </c>
      <c r="B84" s="30" t="s">
        <v>150</v>
      </c>
    </row>
    <row r="85" spans="1:2" ht="15">
      <c r="A85" s="29" t="s">
        <v>72</v>
      </c>
      <c r="B85" s="30" t="s">
        <v>36</v>
      </c>
    </row>
    <row r="86" spans="1:2" ht="15">
      <c r="A86" s="29" t="s">
        <v>73</v>
      </c>
      <c r="B86" s="30" t="s">
        <v>37</v>
      </c>
    </row>
    <row r="87" spans="1:2" ht="15">
      <c r="A87" s="29" t="s">
        <v>125</v>
      </c>
      <c r="B87" s="30" t="s">
        <v>34</v>
      </c>
    </row>
    <row r="88" spans="1:2" ht="15">
      <c r="A88" s="29" t="s">
        <v>126</v>
      </c>
      <c r="B88" s="30" t="s">
        <v>35</v>
      </c>
    </row>
    <row r="89" spans="1:2" ht="15">
      <c r="A89" s="29" t="s">
        <v>127</v>
      </c>
      <c r="B89" s="30" t="s">
        <v>149</v>
      </c>
    </row>
    <row r="90" spans="1:2" ht="15">
      <c r="A90" s="29" t="s">
        <v>128</v>
      </c>
      <c r="B90" s="30" t="s">
        <v>150</v>
      </c>
    </row>
    <row r="91" spans="1:2" ht="15">
      <c r="A91" s="29" t="s">
        <v>129</v>
      </c>
      <c r="B91" s="30" t="s">
        <v>36</v>
      </c>
    </row>
    <row r="92" spans="1:2" ht="15">
      <c r="A92" s="29" t="s">
        <v>130</v>
      </c>
      <c r="B92" s="30" t="s">
        <v>37</v>
      </c>
    </row>
  </sheetData>
  <mergeCells count="6">
    <mergeCell ref="B15:B16"/>
    <mergeCell ref="A1:D1"/>
    <mergeCell ref="B7:B8"/>
    <mergeCell ref="B9:B10"/>
    <mergeCell ref="B11:B12"/>
    <mergeCell ref="B13:B14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bylsma</dc:creator>
  <cp:keywords/>
  <dc:description/>
  <cp:lastModifiedBy>Ben Bylsma</cp:lastModifiedBy>
  <cp:lastPrinted>2006-08-14T15:32:36Z</cp:lastPrinted>
  <dcterms:created xsi:type="dcterms:W3CDTF">2003-02-19T22:40:47Z</dcterms:created>
  <dcterms:modified xsi:type="dcterms:W3CDTF">2006-08-14T15:39:38Z</dcterms:modified>
  <cp:category/>
  <cp:version/>
  <cp:contentType/>
  <cp:contentStatus/>
</cp:coreProperties>
</file>